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8_{0DBDEB4A-8EA1-A848-A226-0BCED33A37D9}" xr6:coauthVersionLast="47" xr6:coauthVersionMax="47" xr10:uidLastSave="{00000000-0000-0000-0000-000000000000}"/>
  <bookViews>
    <workbookView xWindow="9900" yWindow="1400" windowWidth="38100" windowHeight="23380" tabRatio="500" xr2:uid="{00000000-000D-0000-FFFF-FFFF00000000}"/>
  </bookViews>
  <sheets>
    <sheet name="5-10-18.cs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5" i="1" l="1"/>
  <c r="W34" i="1"/>
  <c r="W33" i="1"/>
  <c r="W32" i="1"/>
  <c r="S51" i="1"/>
  <c r="M40" i="1" l="1"/>
  <c r="M46" i="1"/>
  <c r="N46" i="1"/>
  <c r="N40" i="1"/>
  <c r="N34" i="1"/>
  <c r="N28" i="1"/>
  <c r="U35" i="1" l="1"/>
  <c r="U33" i="1"/>
  <c r="U34" i="1"/>
  <c r="U32" i="1"/>
  <c r="X33" i="1"/>
  <c r="Y33" i="1" s="1"/>
  <c r="X35" i="1"/>
  <c r="Y35" i="1" s="1"/>
  <c r="X34" i="1"/>
  <c r="Y34" i="1" s="1"/>
  <c r="X32" i="1"/>
  <c r="Y32" i="1" s="1"/>
  <c r="AB35" i="1"/>
  <c r="J42" i="1"/>
  <c r="J41" i="1"/>
  <c r="J39" i="1"/>
  <c r="J43" i="1"/>
  <c r="J40" i="1"/>
  <c r="K40" i="1" s="1"/>
  <c r="L40" i="1" s="1"/>
  <c r="J38" i="1"/>
  <c r="K38" i="1" s="1"/>
  <c r="L38" i="1" s="1"/>
  <c r="I43" i="1"/>
  <c r="K43" i="1" s="1"/>
  <c r="L43" i="1" s="1"/>
  <c r="I42" i="1"/>
  <c r="K42" i="1" s="1"/>
  <c r="L42" i="1" s="1"/>
  <c r="I41" i="1"/>
  <c r="I40" i="1"/>
  <c r="I39" i="1"/>
  <c r="I38" i="1"/>
  <c r="J37" i="1"/>
  <c r="J36" i="1"/>
  <c r="J35" i="1"/>
  <c r="J34" i="1"/>
  <c r="J33" i="1"/>
  <c r="J32" i="1"/>
  <c r="I37" i="1"/>
  <c r="K37" i="1" s="1"/>
  <c r="L37" i="1" s="1"/>
  <c r="I36" i="1"/>
  <c r="I35" i="1"/>
  <c r="I34" i="1"/>
  <c r="I33" i="1"/>
  <c r="I32" i="1"/>
  <c r="K32" i="1" s="1"/>
  <c r="L32" i="1" s="1"/>
  <c r="J24" i="1"/>
  <c r="J31" i="1"/>
  <c r="J30" i="1"/>
  <c r="J29" i="1"/>
  <c r="J28" i="1"/>
  <c r="J27" i="1"/>
  <c r="K27" i="1" s="1"/>
  <c r="L27" i="1" s="1"/>
  <c r="J26" i="1"/>
  <c r="K26" i="1" s="1"/>
  <c r="L26" i="1" s="1"/>
  <c r="I31" i="1"/>
  <c r="I30" i="1"/>
  <c r="I29" i="1"/>
  <c r="I28" i="1"/>
  <c r="I27" i="1"/>
  <c r="I26" i="1"/>
  <c r="J25" i="1"/>
  <c r="J23" i="1"/>
  <c r="J22" i="1"/>
  <c r="J21" i="1"/>
  <c r="J20" i="1"/>
  <c r="I25" i="1"/>
  <c r="K25" i="1" s="1"/>
  <c r="L25" i="1" s="1"/>
  <c r="I24" i="1"/>
  <c r="K24" i="1" s="1"/>
  <c r="L24" i="1" s="1"/>
  <c r="I23" i="1"/>
  <c r="I22" i="1"/>
  <c r="I21" i="1"/>
  <c r="I20" i="1"/>
  <c r="K31" i="1" l="1"/>
  <c r="L31" i="1" s="1"/>
  <c r="AB33" i="1"/>
  <c r="K30" i="1"/>
  <c r="L30" i="1" s="1"/>
  <c r="K28" i="1"/>
  <c r="L28" i="1" s="1"/>
  <c r="K36" i="1"/>
  <c r="L36" i="1" s="1"/>
  <c r="K21" i="1"/>
  <c r="L21" i="1" s="1"/>
  <c r="K33" i="1"/>
  <c r="L33" i="1" s="1"/>
  <c r="K39" i="1"/>
  <c r="L39" i="1" s="1"/>
  <c r="K22" i="1"/>
  <c r="L22" i="1" s="1"/>
  <c r="K29" i="1"/>
  <c r="L29" i="1" s="1"/>
  <c r="K34" i="1"/>
  <c r="L34" i="1" s="1"/>
  <c r="K23" i="1"/>
  <c r="L23" i="1" s="1"/>
  <c r="K35" i="1"/>
  <c r="L35" i="1" s="1"/>
  <c r="K41" i="1"/>
  <c r="L41" i="1" s="1"/>
  <c r="K20" i="1"/>
  <c r="L20" i="1" s="1"/>
</calcChain>
</file>

<file path=xl/sharedStrings.xml><?xml version="1.0" encoding="utf-8"?>
<sst xmlns="http://schemas.openxmlformats.org/spreadsheetml/2006/main" count="460" uniqueCount="148">
  <si>
    <t>Well</t>
  </si>
  <si>
    <t>Sample Name</t>
  </si>
  <si>
    <t>Detector</t>
  </si>
  <si>
    <t>Task</t>
  </si>
  <si>
    <t>Ct</t>
  </si>
  <si>
    <t>StdDev Ct</t>
  </si>
  <si>
    <t>Qty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</si>
  <si>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</si>
  <si>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</si>
  <si>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</si>
  <si>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</si>
  <si>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</si>
  <si>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</si>
  <si>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</si>
  <si>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</si>
  <si>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GAPDH</t>
  </si>
  <si>
    <t>Unknown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</si>
  <si>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</si>
  <si>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</si>
  <si>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</si>
  <si>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</si>
  <si>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</si>
  <si>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</si>
  <si>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</si>
  <si>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</si>
  <si>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</si>
  <si>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</si>
  <si>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</si>
  <si>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</si>
  <si>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IL_6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</si>
  <si>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</si>
  <si>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</si>
  <si>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</si>
  <si>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</si>
  <si>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</si>
  <si>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</si>
  <si>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</si>
  <si>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</si>
  <si>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</si>
  <si>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</si>
  <si>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</si>
  <si>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</si>
  <si>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</si>
  <si>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</si>
  <si>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</si>
  <si>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</si>
  <si>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</si>
  <si>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</si>
  <si>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</si>
  <si>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</si>
  <si>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</si>
  <si>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</si>
  <si>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</si>
  <si>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</si>
  <si>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</si>
  <si>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</si>
  <si>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</si>
  <si>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</si>
  <si>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</si>
  <si>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</si>
  <si>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</si>
  <si>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</si>
  <si>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</si>
  <si>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</si>
  <si>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</si>
  <si>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</si>
  <si>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</si>
  <si>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</si>
  <si>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</si>
  <si>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</si>
  <si>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</si>
  <si>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</si>
  <si>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</si>
  <si>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</si>
  <si>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</si>
  <si>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</si>
  <si>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</si>
  <si>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</si>
  <si>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</si>
  <si>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</si>
  <si>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</si>
  <si>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</si>
  <si>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</si>
  <si>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</si>
  <si>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</si>
  <si>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</si>
  <si>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</si>
  <si>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</si>
  <si>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</si>
  <si>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</si>
  <si>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</si>
  <si>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</si>
  <si>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</si>
  <si>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</si>
  <si>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</si>
  <si>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</si>
  <si>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</si>
  <si>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</si>
  <si>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</si>
  <si>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</si>
  <si>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</si>
  <si>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</si>
  <si>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</si>
  <si>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</si>
  <si>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</si>
  <si>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</si>
  <si>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</si>
  <si>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</si>
  <si>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</si>
  <si>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</si>
  <si>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</si>
  <si>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</si>
  <si>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</si>
  <si>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61_0</t>
  </si>
  <si>
    <t>61_L</t>
  </si>
  <si>
    <t>61_AB</t>
  </si>
  <si>
    <t>62_0</t>
  </si>
  <si>
    <t>62_L</t>
  </si>
  <si>
    <t>62_AB</t>
  </si>
  <si>
    <t>63_0</t>
  </si>
  <si>
    <t>63_L</t>
  </si>
  <si>
    <t>63_L+AB</t>
  </si>
  <si>
    <t>64_0</t>
  </si>
  <si>
    <t>64_L</t>
  </si>
  <si>
    <t>64_L+AB</t>
  </si>
  <si>
    <t>65_0</t>
  </si>
  <si>
    <t>65_AB</t>
  </si>
  <si>
    <t>65_L+AB</t>
  </si>
  <si>
    <t>66_0</t>
  </si>
  <si>
    <t>66_AB</t>
  </si>
  <si>
    <t>66_L+AB</t>
  </si>
  <si>
    <t>67_L</t>
  </si>
  <si>
    <t>67_AB</t>
  </si>
  <si>
    <t>67_L+AB</t>
  </si>
  <si>
    <t>68_L</t>
  </si>
  <si>
    <t>68_AB</t>
  </si>
  <si>
    <t>68_L+AB</t>
  </si>
  <si>
    <t>IL-6</t>
  </si>
  <si>
    <t>wt microglia</t>
  </si>
  <si>
    <t>ttest</t>
  </si>
  <si>
    <t>LPS 1ng/ml</t>
  </si>
  <si>
    <t>Ab40 1uM</t>
  </si>
  <si>
    <t>final</t>
  </si>
  <si>
    <t>LPS+DMSO</t>
  </si>
  <si>
    <t>Ab40</t>
  </si>
  <si>
    <t>GAPDH cycles</t>
  </si>
  <si>
    <t>DMSO</t>
  </si>
  <si>
    <t>LPS+Ab40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</si>
</sst>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0" fontId="3" fillId="0" borderId="0" xfId="0" applyFont="1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IL-6 RT-qCPR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'5-10-18.csv'!$W$31</c:f>
              <c:strCache>
                <c:ptCount val="1"/>
                <c:pt idx="0">
                  <c:v>IL-6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'5-10-18.csv'!$Y$32:$Y$35</c:f>
                <c:numCache>
                  <c:formatCode>General</c:formatCode>
                  <c:ptCount val="4"/>
                  <c:pt idx="0">
                    <c:v>8.4028865028261662E-4</c:v>
                  </c:pt>
                  <c:pt idx="1">
                    <c:v>2.38925718262019E-2</c:v>
                  </c:pt>
                  <c:pt idx="2">
                    <c:v>5.7026638475941209E-4</c:v>
                  </c:pt>
                  <c:pt idx="3">
                    <c:v>5.526966972088829E-3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8575"/>
            </c:spPr>
          </c:errBars>
          <c:cat>
            <c:strRef>
              <c:f>'5-10-18.csv'!$V$32:$V$35</c:f>
              <c:strCache>
                <c:ptCount val="4"/>
                <c:pt idx="0">
                  <c:v>DMSO</c:v>
                </c:pt>
                <c:pt idx="1">
                  <c:v>LPS+DMSO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'5-10-18.csv'!$W$32:$W$35</c:f>
              <c:numCache>
                <c:formatCode>General</c:formatCode>
                <c:ptCount val="4"/>
                <c:pt idx="0">
                  <c:v>4.7472629890683293E-3</c:v>
                </c:pt>
                <c:pt idx="1">
                  <c:v>9.869865702914489E-2</c:v>
                </c:pt>
                <c:pt idx="2">
                  <c:v>3.6699229646626036E-3</c:v>
                </c:pt>
                <c:pt idx="3">
                  <c:v>3.956780655591291E-2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E0-434D-9E13-616352E5D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124008"/>
        <c:axId val="2141367544"/>
      </c:barChart>
      <c:catAx>
        <c:axId val="214212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2141367544"/>
        <c:crosses val="autoZero"/>
        <c:auto val="1"/>
        <c:lblAlgn val="ctr"/>
        <c:lblOffset val="100"/>
        <c:noMultiLvlLbl val="0"/>
      </c:catAx>
      <c:valAx>
        <c:axId val="2141367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42124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IL-6</a:t>
            </a:r>
            <a:r>
              <a:rPr lang="en-US" sz="2000" b="1" baseline="0"/>
              <a:t> qRT-PCR</a:t>
            </a:r>
            <a:endParaRPr lang="en-US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'5-10-18.csv'!$Y$32:$Y$35</c:f>
                <c:numCache>
                  <c:formatCode>General</c:formatCode>
                  <c:ptCount val="4"/>
                  <c:pt idx="0">
                    <c:v>8.4028865028261662E-4</c:v>
                  </c:pt>
                  <c:pt idx="1">
                    <c:v>2.38925718262019E-2</c:v>
                  </c:pt>
                  <c:pt idx="2">
                    <c:v>5.7026638475941209E-4</c:v>
                  </c:pt>
                  <c:pt idx="3">
                    <c:v>5.526966972088829E-3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'5-10-18.csv'!$V$32:$V$35</c:f>
              <c:strCache>
                <c:ptCount val="4"/>
                <c:pt idx="0">
                  <c:v>DMSO</c:v>
                </c:pt>
                <c:pt idx="1">
                  <c:v>LPS+DMSO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'5-10-18.csv'!$W$32:$W$35</c:f>
              <c:numCache>
                <c:formatCode>General</c:formatCode>
                <c:ptCount val="4"/>
                <c:pt idx="0">
                  <c:v>4.7472629890683293E-3</c:v>
                </c:pt>
                <c:pt idx="1">
                  <c:v>9.869865702914489E-2</c:v>
                </c:pt>
                <c:pt idx="2">
                  <c:v>3.6699229646626036E-3</c:v>
                </c:pt>
                <c:pt idx="3">
                  <c:v>3.956780655591291E-2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6-0644-AF90-F6A84EBFB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1563375"/>
        <c:axId val="1841631215"/>
      </c:barChart>
      <c:catAx>
        <c:axId val="1751563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631215"/>
        <c:crosses val="autoZero"/>
        <c:auto val="1"/>
        <c:lblAlgn val="ctr"/>
        <c:lblOffset val="100"/>
        <c:noMultiLvlLbl val="0"/>
      </c:catAx>
      <c:valAx>
        <c:axId val="1841631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1563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419100</xdr:colOff>
      <xdr:row>36</xdr:row>
      <xdr:rowOff>152400</xdr:rowOff>
    </xdr:from>
    <xdr:to>
      <xdr:col>24</xdr:col>
      <xdr:colOff>622300</xdr:colOff>
      <xdr:row>51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127000</xdr:colOff>
      <xdr:row>50</xdr:row>
      <xdr:rowOff>177800</xdr:rowOff>
    </xdr:from>
    <xdr:to>
      <xdr:col>18</xdr:col>
      <xdr:colOff>25400</xdr:colOff>
      <xdr:row>64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1D409E-3283-5D47-B7D5-00539699A8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7"/>
  <sheetViews>
    <sheetView tabSelected="1" topLeftCell="G18" workbookViewId="0">
      <selection activeCell="W36" sqref="W36"/>
    </sheetView>
  </sheetViews>
  <sheetFormatPr baseColWidth="10" defaultRowHeight="16" x14ac:dyDescent="0.2"/>
  <cols>
    <col min="22" max="22" width="16.83203125" bestFit="1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">
      <c r="A2" t="s">
        <v>14</v>
      </c>
      <c r="B2" t="s">
        <v>113</v>
      </c>
      <c r="C2" t="s">
        <v>15</v>
      </c>
      <c r="D2" t="s">
        <v>16</v>
      </c>
      <c r="E2">
        <v>17.268599999999999</v>
      </c>
    </row>
    <row r="3" spans="1:14" x14ac:dyDescent="0.2">
      <c r="A3" t="s">
        <v>17</v>
      </c>
      <c r="B3" t="s">
        <v>113</v>
      </c>
      <c r="C3" t="s">
        <v>15</v>
      </c>
      <c r="D3" t="s">
        <v>16</v>
      </c>
      <c r="E3">
        <v>17.077500000000001</v>
      </c>
    </row>
    <row r="4" spans="1:14" x14ac:dyDescent="0.2">
      <c r="A4" t="s">
        <v>18</v>
      </c>
      <c r="B4" t="s">
        <v>114</v>
      </c>
      <c r="C4" t="s">
        <v>15</v>
      </c>
      <c r="D4" t="s">
        <v>16</v>
      </c>
      <c r="E4">
        <v>16.1038</v>
      </c>
    </row>
    <row r="5" spans="1:14" x14ac:dyDescent="0.2">
      <c r="A5" t="s">
        <v>19</v>
      </c>
      <c r="B5" t="s">
        <v>114</v>
      </c>
      <c r="C5" t="s">
        <v>15</v>
      </c>
      <c r="D5" t="s">
        <v>16</v>
      </c>
      <c r="E5">
        <v>15.920500000000001</v>
      </c>
    </row>
    <row r="6" spans="1:14" x14ac:dyDescent="0.2">
      <c r="A6" t="s">
        <v>20</v>
      </c>
      <c r="B6" t="s">
        <v>115</v>
      </c>
      <c r="C6" t="s">
        <v>15</v>
      </c>
      <c r="D6" t="s">
        <v>16</v>
      </c>
      <c r="E6">
        <v>17.165299999999998</v>
      </c>
    </row>
    <row r="7" spans="1:14" x14ac:dyDescent="0.2">
      <c r="A7" t="s">
        <v>21</v>
      </c>
      <c r="B7" t="s">
        <v>115</v>
      </c>
      <c r="C7" t="s">
        <v>15</v>
      </c>
      <c r="D7" t="s">
        <v>16</v>
      </c>
      <c r="E7">
        <v>17.121400000000001</v>
      </c>
    </row>
    <row r="8" spans="1:14" x14ac:dyDescent="0.2">
      <c r="A8" t="s">
        <v>22</v>
      </c>
      <c r="B8" t="s">
        <v>116</v>
      </c>
      <c r="C8" t="s">
        <v>15</v>
      </c>
      <c r="D8" t="s">
        <v>16</v>
      </c>
      <c r="E8">
        <v>15.406599999999999</v>
      </c>
    </row>
    <row r="9" spans="1:14" x14ac:dyDescent="0.2">
      <c r="A9" t="s">
        <v>23</v>
      </c>
      <c r="B9" t="s">
        <v>116</v>
      </c>
      <c r="C9" t="s">
        <v>15</v>
      </c>
      <c r="D9" t="s">
        <v>16</v>
      </c>
      <c r="E9">
        <v>15.215</v>
      </c>
    </row>
    <row r="10" spans="1:14" x14ac:dyDescent="0.2">
      <c r="A10" t="s">
        <v>24</v>
      </c>
      <c r="B10" t="s">
        <v>117</v>
      </c>
      <c r="C10" t="s">
        <v>15</v>
      </c>
      <c r="D10" t="s">
        <v>16</v>
      </c>
      <c r="E10">
        <v>19.265799999999999</v>
      </c>
    </row>
    <row r="11" spans="1:14" x14ac:dyDescent="0.2">
      <c r="A11" t="s">
        <v>25</v>
      </c>
      <c r="B11" t="s">
        <v>117</v>
      </c>
      <c r="C11" t="s">
        <v>15</v>
      </c>
      <c r="D11" t="s">
        <v>16</v>
      </c>
      <c r="E11">
        <v>19.227900000000002</v>
      </c>
    </row>
    <row r="12" spans="1:14" x14ac:dyDescent="0.2">
      <c r="A12" t="s">
        <v>26</v>
      </c>
      <c r="B12" t="s">
        <v>118</v>
      </c>
      <c r="C12" t="s">
        <v>15</v>
      </c>
      <c r="D12" t="s">
        <v>16</v>
      </c>
      <c r="E12">
        <v>15.5611</v>
      </c>
    </row>
    <row r="13" spans="1:14" x14ac:dyDescent="0.2">
      <c r="A13" t="s">
        <v>27</v>
      </c>
      <c r="B13" t="s">
        <v>118</v>
      </c>
      <c r="C13" t="s">
        <v>15</v>
      </c>
      <c r="D13" t="s">
        <v>16</v>
      </c>
      <c r="E13">
        <v>15.651</v>
      </c>
    </row>
    <row r="14" spans="1:14" x14ac:dyDescent="0.2">
      <c r="A14" t="s">
        <v>28</v>
      </c>
      <c r="B14" t="s">
        <v>113</v>
      </c>
      <c r="C14" t="s">
        <v>29</v>
      </c>
      <c r="D14" t="s">
        <v>16</v>
      </c>
      <c r="E14">
        <v>25.220300000000002</v>
      </c>
      <c r="G14" t="s">
        <v>138</v>
      </c>
    </row>
    <row r="15" spans="1:14" x14ac:dyDescent="0.2">
      <c r="A15" t="s">
        <v>30</v>
      </c>
      <c r="B15" t="s">
        <v>113</v>
      </c>
      <c r="C15" t="s">
        <v>29</v>
      </c>
      <c r="D15" t="s">
        <v>16</v>
      </c>
      <c r="E15">
        <v>24.947900000000001</v>
      </c>
    </row>
    <row r="16" spans="1:14" x14ac:dyDescent="0.2">
      <c r="A16" t="s">
        <v>31</v>
      </c>
      <c r="B16" t="s">
        <v>114</v>
      </c>
      <c r="C16" t="s">
        <v>29</v>
      </c>
      <c r="D16" t="s">
        <v>16</v>
      </c>
      <c r="E16">
        <v>18.606100000000001</v>
      </c>
    </row>
    <row r="17" spans="1:25" x14ac:dyDescent="0.2">
      <c r="A17" t="s">
        <v>32</v>
      </c>
      <c r="B17" t="s">
        <v>114</v>
      </c>
      <c r="C17" t="s">
        <v>29</v>
      </c>
      <c r="D17" t="s">
        <v>16</v>
      </c>
      <c r="E17">
        <v>18.4649</v>
      </c>
    </row>
    <row r="18" spans="1:25" x14ac:dyDescent="0.2">
      <c r="A18" t="s">
        <v>33</v>
      </c>
      <c r="B18" t="s">
        <v>115</v>
      </c>
      <c r="C18" t="s">
        <v>29</v>
      </c>
      <c r="D18" t="s">
        <v>16</v>
      </c>
      <c r="E18">
        <v>25.407800000000002</v>
      </c>
    </row>
    <row r="19" spans="1:25" x14ac:dyDescent="0.2">
      <c r="A19" t="s">
        <v>34</v>
      </c>
      <c r="B19" t="s">
        <v>115</v>
      </c>
      <c r="C19" t="s">
        <v>29</v>
      </c>
      <c r="D19" t="s">
        <v>16</v>
      </c>
      <c r="E19">
        <v>25.571000000000002</v>
      </c>
      <c r="I19" t="s">
        <v>15</v>
      </c>
      <c r="J19" t="s">
        <v>137</v>
      </c>
    </row>
    <row r="20" spans="1:25" x14ac:dyDescent="0.2">
      <c r="A20" t="s">
        <v>35</v>
      </c>
      <c r="B20" t="s">
        <v>116</v>
      </c>
      <c r="C20" t="s">
        <v>29</v>
      </c>
      <c r="D20" t="s">
        <v>16</v>
      </c>
      <c r="E20">
        <v>23.193100000000001</v>
      </c>
      <c r="H20" t="s">
        <v>113</v>
      </c>
      <c r="I20">
        <f>AVERAGE(E2:E3)</f>
        <v>17.17305</v>
      </c>
      <c r="J20">
        <f>AVERAGE(E14:E15)</f>
        <v>25.084099999999999</v>
      </c>
      <c r="K20">
        <f>I20-J20</f>
        <v>-7.9110499999999995</v>
      </c>
      <c r="L20">
        <f>2^K20</f>
        <v>4.1546711360646148E-3</v>
      </c>
    </row>
    <row r="21" spans="1:25" x14ac:dyDescent="0.2">
      <c r="A21" t="s">
        <v>36</v>
      </c>
      <c r="B21" t="s">
        <v>116</v>
      </c>
      <c r="C21" t="s">
        <v>29</v>
      </c>
      <c r="D21" t="s">
        <v>16</v>
      </c>
      <c r="E21">
        <v>23.222200000000001</v>
      </c>
      <c r="H21" t="s">
        <v>114</v>
      </c>
      <c r="I21">
        <f>AVERAGE(E4:E5)</f>
        <v>16.012149999999998</v>
      </c>
      <c r="J21">
        <f>AVERAGE(E16:E17)</f>
        <v>18.535499999999999</v>
      </c>
      <c r="K21">
        <f t="shared" ref="K21:K43" si="0">I21-J21</f>
        <v>-2.5233500000000006</v>
      </c>
      <c r="L21">
        <f t="shared" ref="L21:L43" si="1">2^K21</f>
        <v>0.17393859609323722</v>
      </c>
      <c r="V21" t="s">
        <v>140</v>
      </c>
      <c r="W21" t="s">
        <v>142</v>
      </c>
    </row>
    <row r="22" spans="1:25" x14ac:dyDescent="0.2">
      <c r="A22" t="s">
        <v>37</v>
      </c>
      <c r="B22" t="s">
        <v>117</v>
      </c>
      <c r="C22" t="s">
        <v>29</v>
      </c>
      <c r="D22" t="s">
        <v>16</v>
      </c>
      <c r="E22" s="1">
        <v>21.4025</v>
      </c>
      <c r="H22" t="s">
        <v>115</v>
      </c>
      <c r="I22">
        <f>AVERAGE(E6:E7)</f>
        <v>17.143349999999998</v>
      </c>
      <c r="J22">
        <f>AVERAGE(E18:E19)</f>
        <v>25.489400000000003</v>
      </c>
      <c r="K22">
        <f t="shared" si="0"/>
        <v>-8.3460500000000053</v>
      </c>
      <c r="L22">
        <f t="shared" si="1"/>
        <v>3.0731842918653215E-3</v>
      </c>
      <c r="N22" t="s">
        <v>145</v>
      </c>
      <c r="V22" s="2" t="s">
        <v>141</v>
      </c>
      <c r="W22" t="s">
        <v>142</v>
      </c>
    </row>
    <row r="23" spans="1:25" x14ac:dyDescent="0.2">
      <c r="A23" t="s">
        <v>38</v>
      </c>
      <c r="B23" t="s">
        <v>117</v>
      </c>
      <c r="C23" t="s">
        <v>29</v>
      </c>
      <c r="D23" t="s">
        <v>16</v>
      </c>
      <c r="E23" s="1">
        <v>23.642700000000001</v>
      </c>
      <c r="H23" t="s">
        <v>116</v>
      </c>
      <c r="I23">
        <f>AVERAGE(E8:E9)</f>
        <v>15.3108</v>
      </c>
      <c r="J23">
        <f>AVERAGE(E20:E21)</f>
        <v>23.207650000000001</v>
      </c>
      <c r="K23">
        <f t="shared" si="0"/>
        <v>-7.8968500000000006</v>
      </c>
      <c r="L23">
        <f t="shared" si="1"/>
        <v>4.1957661871138089E-3</v>
      </c>
      <c r="O23" t="s">
        <v>113</v>
      </c>
      <c r="P23">
        <v>17.17305</v>
      </c>
      <c r="Q23">
        <v>25.084099999999999</v>
      </c>
      <c r="R23">
        <v>-7.9110499999999995</v>
      </c>
      <c r="S23">
        <v>4.1546711360646148E-3</v>
      </c>
    </row>
    <row r="24" spans="1:25" x14ac:dyDescent="0.2">
      <c r="A24" t="s">
        <v>39</v>
      </c>
      <c r="B24" t="s">
        <v>118</v>
      </c>
      <c r="C24" t="s">
        <v>29</v>
      </c>
      <c r="D24" t="s">
        <v>16</v>
      </c>
      <c r="E24">
        <v>24.1206</v>
      </c>
      <c r="H24" t="s">
        <v>117</v>
      </c>
      <c r="I24">
        <f>AVERAGE(E10:E11)</f>
        <v>19.246850000000002</v>
      </c>
      <c r="J24" s="1">
        <f>AVERAGE(E22:E23)</f>
        <v>22.522600000000001</v>
      </c>
      <c r="K24">
        <f t="shared" si="0"/>
        <v>-3.2757499999999986</v>
      </c>
      <c r="L24">
        <f t="shared" si="1"/>
        <v>0.10325259887875349</v>
      </c>
      <c r="O24" t="s">
        <v>116</v>
      </c>
      <c r="P24">
        <v>15.3108</v>
      </c>
      <c r="Q24">
        <v>23.207650000000001</v>
      </c>
      <c r="R24">
        <v>-7.8968500000000006</v>
      </c>
      <c r="S24">
        <v>4.1957661871138089E-3</v>
      </c>
    </row>
    <row r="25" spans="1:25" x14ac:dyDescent="0.2">
      <c r="A25" t="s">
        <v>40</v>
      </c>
      <c r="B25" t="s">
        <v>118</v>
      </c>
      <c r="C25" t="s">
        <v>29</v>
      </c>
      <c r="D25" t="s">
        <v>16</v>
      </c>
      <c r="E25">
        <v>24.172599999999999</v>
      </c>
      <c r="H25" t="s">
        <v>118</v>
      </c>
      <c r="I25">
        <f>AVERAGE(E12:E13)</f>
        <v>15.60605</v>
      </c>
      <c r="J25">
        <f>AVERAGE(E24:E25)</f>
        <v>24.146599999999999</v>
      </c>
      <c r="K25">
        <f t="shared" si="0"/>
        <v>-8.5405499999999996</v>
      </c>
      <c r="L25">
        <f t="shared" si="1"/>
        <v>2.6855810917431381E-3</v>
      </c>
      <c r="O25" t="s">
        <v>119</v>
      </c>
      <c r="P25">
        <v>16.81945</v>
      </c>
      <c r="Q25">
        <v>24.248699999999999</v>
      </c>
      <c r="R25">
        <v>-7.4292499999999997</v>
      </c>
      <c r="S25">
        <v>5.8019356103876313E-3</v>
      </c>
    </row>
    <row r="26" spans="1:25" x14ac:dyDescent="0.2">
      <c r="A26" t="s">
        <v>41</v>
      </c>
      <c r="B26" t="s">
        <v>119</v>
      </c>
      <c r="C26" t="s">
        <v>15</v>
      </c>
      <c r="D26" t="s">
        <v>16</v>
      </c>
      <c r="E26">
        <v>16.923300000000001</v>
      </c>
      <c r="H26" t="s">
        <v>119</v>
      </c>
      <c r="I26">
        <f>AVERAGE(E26:E27)</f>
        <v>16.81945</v>
      </c>
      <c r="J26">
        <f>AVERAGE(E38:E39)</f>
        <v>24.248699999999999</v>
      </c>
      <c r="K26">
        <f t="shared" si="0"/>
        <v>-7.4292499999999997</v>
      </c>
      <c r="L26">
        <f t="shared" si="1"/>
        <v>5.8019356103876313E-3</v>
      </c>
      <c r="O26" t="s">
        <v>122</v>
      </c>
      <c r="P26">
        <v>17.445250000000001</v>
      </c>
      <c r="Q26">
        <v>25.720050000000001</v>
      </c>
      <c r="R26">
        <v>-8.274799999999999</v>
      </c>
      <c r="S26">
        <v>3.228769126709261E-3</v>
      </c>
    </row>
    <row r="27" spans="1:25" x14ac:dyDescent="0.2">
      <c r="A27" t="s">
        <v>42</v>
      </c>
      <c r="B27" t="s">
        <v>119</v>
      </c>
      <c r="C27" t="s">
        <v>15</v>
      </c>
      <c r="D27" t="s">
        <v>16</v>
      </c>
      <c r="E27">
        <v>16.715599999999998</v>
      </c>
      <c r="H27" t="s">
        <v>120</v>
      </c>
      <c r="I27">
        <f>AVERAGE(E28:E29)</f>
        <v>16.59065</v>
      </c>
      <c r="J27">
        <f>AVERAGE(E40:E41)</f>
        <v>19.427799999999998</v>
      </c>
      <c r="K27">
        <f t="shared" si="0"/>
        <v>-2.8371499999999976</v>
      </c>
      <c r="L27">
        <f t="shared" si="1"/>
        <v>0.13993706077851048</v>
      </c>
      <c r="O27" t="s">
        <v>125</v>
      </c>
      <c r="P27">
        <v>14.3384</v>
      </c>
      <c r="Q27">
        <v>21.240099999999998</v>
      </c>
      <c r="R27">
        <v>-6.9016999999999982</v>
      </c>
      <c r="S27">
        <v>8.3633693894249513E-3</v>
      </c>
    </row>
    <row r="28" spans="1:25" x14ac:dyDescent="0.2">
      <c r="A28" t="s">
        <v>43</v>
      </c>
      <c r="B28" t="s">
        <v>120</v>
      </c>
      <c r="C28" t="s">
        <v>15</v>
      </c>
      <c r="D28" t="s">
        <v>16</v>
      </c>
      <c r="E28">
        <v>16.565300000000001</v>
      </c>
      <c r="H28" t="s">
        <v>121</v>
      </c>
      <c r="I28">
        <f>AVERAGE(E30:E31)</f>
        <v>17.2559</v>
      </c>
      <c r="J28">
        <f>AVERAGE(E42:E43)</f>
        <v>21.306249999999999</v>
      </c>
      <c r="K28">
        <f t="shared" si="0"/>
        <v>-4.0503499999999981</v>
      </c>
      <c r="L28">
        <f t="shared" si="1"/>
        <v>6.0356376233301881E-2</v>
      </c>
      <c r="N28">
        <f>AVERAGE(P23:P28)</f>
        <v>16.203466666666667</v>
      </c>
      <c r="O28" t="s">
        <v>128</v>
      </c>
      <c r="P28">
        <v>16.133850000000002</v>
      </c>
      <c r="Q28">
        <v>24.645949999999999</v>
      </c>
      <c r="R28">
        <v>-8.5120999999999967</v>
      </c>
      <c r="S28">
        <v>2.7390664847097078E-3</v>
      </c>
    </row>
    <row r="29" spans="1:25" x14ac:dyDescent="0.2">
      <c r="A29" t="s">
        <v>44</v>
      </c>
      <c r="B29" t="s">
        <v>120</v>
      </c>
      <c r="C29" t="s">
        <v>15</v>
      </c>
      <c r="D29" t="s">
        <v>16</v>
      </c>
      <c r="E29">
        <v>16.616</v>
      </c>
      <c r="H29" t="s">
        <v>122</v>
      </c>
      <c r="I29">
        <f>AVERAGE(E32:E33)</f>
        <v>17.445250000000001</v>
      </c>
      <c r="J29">
        <f>AVERAGE(E44:E45)</f>
        <v>25.720050000000001</v>
      </c>
      <c r="K29">
        <f t="shared" si="0"/>
        <v>-8.274799999999999</v>
      </c>
      <c r="L29">
        <f t="shared" si="1"/>
        <v>3.228769126709261E-3</v>
      </c>
      <c r="O29" t="s">
        <v>114</v>
      </c>
      <c r="P29">
        <v>16.012149999999998</v>
      </c>
      <c r="Q29">
        <v>18.535499999999999</v>
      </c>
      <c r="R29">
        <v>-2.5233500000000006</v>
      </c>
      <c r="S29">
        <v>0.17393859609323722</v>
      </c>
    </row>
    <row r="30" spans="1:25" x14ac:dyDescent="0.2">
      <c r="A30" t="s">
        <v>45</v>
      </c>
      <c r="B30" t="s">
        <v>121</v>
      </c>
      <c r="C30" t="s">
        <v>15</v>
      </c>
      <c r="D30" t="s">
        <v>16</v>
      </c>
      <c r="E30">
        <v>17.1892</v>
      </c>
      <c r="H30" t="s">
        <v>123</v>
      </c>
      <c r="I30">
        <f>AVERAGE(E34:E35)</f>
        <v>17.228400000000001</v>
      </c>
      <c r="J30">
        <f>AVERAGE(E46:E47)</f>
        <v>20.359349999999999</v>
      </c>
      <c r="K30">
        <f t="shared" si="0"/>
        <v>-3.1309499999999986</v>
      </c>
      <c r="L30">
        <f t="shared" si="1"/>
        <v>0.1141537374500062</v>
      </c>
      <c r="O30" t="s">
        <v>117</v>
      </c>
      <c r="P30">
        <v>19.246850000000002</v>
      </c>
      <c r="Q30" s="1">
        <v>22.522600000000001</v>
      </c>
      <c r="R30">
        <v>-3.2757499999999986</v>
      </c>
      <c r="S30">
        <v>0.10325259887875349</v>
      </c>
    </row>
    <row r="31" spans="1:25" x14ac:dyDescent="0.2">
      <c r="A31" t="s">
        <v>46</v>
      </c>
      <c r="B31" t="s">
        <v>121</v>
      </c>
      <c r="C31" t="s">
        <v>15</v>
      </c>
      <c r="D31" t="s">
        <v>16</v>
      </c>
      <c r="E31">
        <v>17.322600000000001</v>
      </c>
      <c r="H31" t="s">
        <v>124</v>
      </c>
      <c r="I31">
        <f>AVERAGE(E36:E37)</f>
        <v>17.032800000000002</v>
      </c>
      <c r="J31">
        <f>AVERAGE(E48:E49)</f>
        <v>21.4681</v>
      </c>
      <c r="K31">
        <f t="shared" si="0"/>
        <v>-4.435299999999998</v>
      </c>
      <c r="L31">
        <f t="shared" si="1"/>
        <v>4.6221247226476678E-2</v>
      </c>
      <c r="O31" t="s">
        <v>120</v>
      </c>
      <c r="P31">
        <v>16.59065</v>
      </c>
      <c r="Q31">
        <v>19.427799999999998</v>
      </c>
      <c r="R31">
        <v>-2.8371499999999976</v>
      </c>
      <c r="S31">
        <v>0.13993706077851048</v>
      </c>
      <c r="U31" t="s">
        <v>139</v>
      </c>
      <c r="W31" t="s">
        <v>137</v>
      </c>
    </row>
    <row r="32" spans="1:25" x14ac:dyDescent="0.2">
      <c r="A32" t="s">
        <v>47</v>
      </c>
      <c r="B32" t="s">
        <v>122</v>
      </c>
      <c r="C32" t="s">
        <v>15</v>
      </c>
      <c r="D32" t="s">
        <v>16</v>
      </c>
      <c r="E32">
        <v>17.441800000000001</v>
      </c>
      <c r="H32" t="s">
        <v>125</v>
      </c>
      <c r="I32">
        <f>AVERAGE(E50:E51)</f>
        <v>14.3384</v>
      </c>
      <c r="J32">
        <f>AVERAGE(E62:E63)</f>
        <v>21.240099999999998</v>
      </c>
      <c r="K32">
        <f t="shared" si="0"/>
        <v>-6.9016999999999982</v>
      </c>
      <c r="L32">
        <f t="shared" si="1"/>
        <v>8.3633693894249513E-3</v>
      </c>
      <c r="O32" t="s">
        <v>123</v>
      </c>
      <c r="P32">
        <v>17.228400000000001</v>
      </c>
      <c r="Q32">
        <v>20.359349999999999</v>
      </c>
      <c r="R32">
        <v>-3.1309499999999986</v>
      </c>
      <c r="S32">
        <v>0.1141537374500062</v>
      </c>
      <c r="U32">
        <f>TTEST(S23:S28,S29:S34,2,3)</f>
        <v>1.1018573171796373E-2</v>
      </c>
      <c r="V32" t="s">
        <v>146</v>
      </c>
      <c r="W32">
        <f>AVERAGE(S23:S28)</f>
        <v>4.7472629890683293E-3</v>
      </c>
      <c r="X32">
        <f>STDEV(S23:S28)</f>
        <v>2.0582784298443903E-3</v>
      </c>
      <c r="Y32">
        <f>X32/SQRT(6)</f>
        <v>8.4028865028261662E-4</v>
      </c>
    </row>
    <row r="33" spans="1:28" x14ac:dyDescent="0.2">
      <c r="A33" t="s">
        <v>48</v>
      </c>
      <c r="B33" t="s">
        <v>122</v>
      </c>
      <c r="C33" t="s">
        <v>15</v>
      </c>
      <c r="D33" t="s">
        <v>16</v>
      </c>
      <c r="E33">
        <v>17.448699999999999</v>
      </c>
      <c r="H33" t="s">
        <v>126</v>
      </c>
      <c r="I33">
        <f>AVERAGE(E52:E53)</f>
        <v>16.43375</v>
      </c>
      <c r="J33">
        <f>AVERAGE(E64:E65)</f>
        <v>25.500700000000002</v>
      </c>
      <c r="K33">
        <f t="shared" si="0"/>
        <v>-9.0669500000000021</v>
      </c>
      <c r="L33">
        <f t="shared" si="1"/>
        <v>1.8645587878051923E-3</v>
      </c>
      <c r="O33" t="s">
        <v>131</v>
      </c>
      <c r="P33">
        <v>15.56865</v>
      </c>
      <c r="Q33">
        <v>20.205249999999999</v>
      </c>
      <c r="R33">
        <v>-4.6365999999999996</v>
      </c>
      <c r="S33">
        <v>4.0201691087679743E-2</v>
      </c>
      <c r="U33">
        <f>TTEST(S23:S28,S35:S40,2,3)</f>
        <v>0.31699606682579634</v>
      </c>
      <c r="V33" t="s">
        <v>143</v>
      </c>
      <c r="W33">
        <f>AVERAGE(S29:S34)</f>
        <v>9.869865702914489E-2</v>
      </c>
      <c r="X33">
        <f>STDEV(S29:S34)</f>
        <v>5.8524609616991893E-2</v>
      </c>
      <c r="Y33">
        <f t="shared" ref="Y33:Y35" si="2">X33/SQRT(6)</f>
        <v>2.38925718262019E-2</v>
      </c>
      <c r="AB33">
        <f>W33/W32</f>
        <v>20.790644473757062</v>
      </c>
    </row>
    <row r="34" spans="1:28" x14ac:dyDescent="0.2">
      <c r="A34" t="s">
        <v>49</v>
      </c>
      <c r="B34" t="s">
        <v>123</v>
      </c>
      <c r="C34" t="s">
        <v>15</v>
      </c>
      <c r="D34" t="s">
        <v>16</v>
      </c>
      <c r="E34">
        <v>17.224599999999999</v>
      </c>
      <c r="H34" t="s">
        <v>127</v>
      </c>
      <c r="I34">
        <f>AVERAGE(E54:E55)</f>
        <v>14.19125</v>
      </c>
      <c r="J34">
        <f>AVERAGE(E66:E67)</f>
        <v>18.87265</v>
      </c>
      <c r="K34">
        <f t="shared" si="0"/>
        <v>-4.6814</v>
      </c>
      <c r="L34">
        <f t="shared" si="1"/>
        <v>3.8972492154996721E-2</v>
      </c>
      <c r="N34">
        <f>AVERAGE(P29:P34)</f>
        <v>16.752808333333331</v>
      </c>
      <c r="O34" t="s">
        <v>134</v>
      </c>
      <c r="P34">
        <v>15.870149999999999</v>
      </c>
      <c r="Q34">
        <v>21.463799999999999</v>
      </c>
      <c r="R34">
        <v>-5.5936500000000002</v>
      </c>
      <c r="S34" s="2">
        <v>2.0708257886682232E-2</v>
      </c>
      <c r="U34">
        <f>TTEST(S23:S28,S41:S46,2,3)</f>
        <v>1.3242899383709699E-3</v>
      </c>
      <c r="V34" t="s">
        <v>144</v>
      </c>
      <c r="W34">
        <f>AVERAGE(S35:S40)</f>
        <v>3.6699229646626036E-3</v>
      </c>
      <c r="X34">
        <f>STDEV(S35:S40)</f>
        <v>1.396861660122225E-3</v>
      </c>
      <c r="Y34">
        <f t="shared" si="2"/>
        <v>5.7026638475941209E-4</v>
      </c>
    </row>
    <row r="35" spans="1:28" x14ac:dyDescent="0.2">
      <c r="A35" t="s">
        <v>50</v>
      </c>
      <c r="B35" t="s">
        <v>123</v>
      </c>
      <c r="C35" t="s">
        <v>15</v>
      </c>
      <c r="D35" t="s">
        <v>16</v>
      </c>
      <c r="E35">
        <v>17.232199999999999</v>
      </c>
      <c r="H35" t="s">
        <v>128</v>
      </c>
      <c r="I35">
        <f>AVERAGE(E56:E57)</f>
        <v>16.133850000000002</v>
      </c>
      <c r="J35">
        <f>AVERAGE(E68:E69)</f>
        <v>24.645949999999999</v>
      </c>
      <c r="K35">
        <f t="shared" si="0"/>
        <v>-8.5120999999999967</v>
      </c>
      <c r="L35">
        <f t="shared" si="1"/>
        <v>2.7390664847097078E-3</v>
      </c>
      <c r="O35" t="s">
        <v>115</v>
      </c>
      <c r="P35">
        <v>17.143349999999998</v>
      </c>
      <c r="Q35">
        <v>25.489400000000003</v>
      </c>
      <c r="R35">
        <v>-8.3460500000000053</v>
      </c>
      <c r="S35">
        <v>3.0731842918653215E-3</v>
      </c>
      <c r="U35">
        <f>TTEST(S29:S34,S41:S46,1,3)</f>
        <v>2.7979691221129109E-2</v>
      </c>
      <c r="V35" t="s">
        <v>147</v>
      </c>
      <c r="W35">
        <f>AVERAGE(S41:S46)</f>
        <v>3.956780655591291E-2</v>
      </c>
      <c r="X35">
        <f>STDEV(S41:S46)</f>
        <v>1.3538248906832985E-2</v>
      </c>
      <c r="Y35">
        <f t="shared" si="2"/>
        <v>5.526966972088829E-3</v>
      </c>
      <c r="AB35">
        <f>W35/W33</f>
        <v>0.40089508557577302</v>
      </c>
    </row>
    <row r="36" spans="1:28" x14ac:dyDescent="0.2">
      <c r="A36" t="s">
        <v>51</v>
      </c>
      <c r="B36" t="s">
        <v>124</v>
      </c>
      <c r="C36" t="s">
        <v>15</v>
      </c>
      <c r="D36" t="s">
        <v>16</v>
      </c>
      <c r="E36">
        <v>17.022600000000001</v>
      </c>
      <c r="H36" t="s">
        <v>129</v>
      </c>
      <c r="I36">
        <f>AVERAGE(E58:E59)</f>
        <v>16.335100000000001</v>
      </c>
      <c r="J36">
        <f>AVERAGE(E70:E71)</f>
        <v>23.964449999999999</v>
      </c>
      <c r="K36">
        <f t="shared" si="0"/>
        <v>-7.6293499999999987</v>
      </c>
      <c r="L36">
        <f t="shared" si="1"/>
        <v>5.0505282257578051E-3</v>
      </c>
      <c r="O36" t="s">
        <v>118</v>
      </c>
      <c r="P36">
        <v>15.60605</v>
      </c>
      <c r="Q36">
        <v>24.146599999999999</v>
      </c>
      <c r="R36">
        <v>-8.5405499999999996</v>
      </c>
      <c r="S36">
        <v>2.6855810917431381E-3</v>
      </c>
    </row>
    <row r="37" spans="1:28" x14ac:dyDescent="0.2">
      <c r="A37" t="s">
        <v>52</v>
      </c>
      <c r="B37" t="s">
        <v>124</v>
      </c>
      <c r="C37" t="s">
        <v>15</v>
      </c>
      <c r="D37" t="s">
        <v>16</v>
      </c>
      <c r="E37">
        <v>17.042999999999999</v>
      </c>
      <c r="H37" t="s">
        <v>130</v>
      </c>
      <c r="I37">
        <f>AVERAGE(E60:E61)</f>
        <v>14.379950000000001</v>
      </c>
      <c r="J37">
        <f>AVERAGE(E72:E73)</f>
        <v>18.965800000000002</v>
      </c>
      <c r="K37">
        <f t="shared" si="0"/>
        <v>-4.5858500000000006</v>
      </c>
      <c r="L37">
        <f t="shared" si="1"/>
        <v>4.1641042564747016E-2</v>
      </c>
      <c r="O37" t="s">
        <v>126</v>
      </c>
      <c r="P37">
        <v>16.43375</v>
      </c>
      <c r="Q37">
        <v>25.500700000000002</v>
      </c>
      <c r="R37">
        <v>-9.0669500000000021</v>
      </c>
      <c r="S37">
        <v>1.8645587878051923E-3</v>
      </c>
    </row>
    <row r="38" spans="1:28" x14ac:dyDescent="0.2">
      <c r="A38" t="s">
        <v>53</v>
      </c>
      <c r="B38" t="s">
        <v>119</v>
      </c>
      <c r="C38" t="s">
        <v>29</v>
      </c>
      <c r="D38" t="s">
        <v>16</v>
      </c>
      <c r="E38">
        <v>24.463999999999999</v>
      </c>
      <c r="H38" t="s">
        <v>131</v>
      </c>
      <c r="I38">
        <f>AVERAGE(E74:E75)</f>
        <v>15.56865</v>
      </c>
      <c r="J38">
        <f>AVERAGE(E86:E87)</f>
        <v>20.205249999999999</v>
      </c>
      <c r="K38">
        <f t="shared" si="0"/>
        <v>-4.6365999999999996</v>
      </c>
      <c r="L38">
        <f t="shared" si="1"/>
        <v>4.0201691087679743E-2</v>
      </c>
      <c r="O38" t="s">
        <v>129</v>
      </c>
      <c r="P38">
        <v>16.335100000000001</v>
      </c>
      <c r="Q38">
        <v>23.964449999999999</v>
      </c>
      <c r="R38">
        <v>-7.6293499999999987</v>
      </c>
      <c r="S38">
        <v>5.0505282257578051E-3</v>
      </c>
    </row>
    <row r="39" spans="1:28" x14ac:dyDescent="0.2">
      <c r="A39" t="s">
        <v>54</v>
      </c>
      <c r="B39" t="s">
        <v>119</v>
      </c>
      <c r="C39" t="s">
        <v>29</v>
      </c>
      <c r="D39" t="s">
        <v>16</v>
      </c>
      <c r="E39">
        <v>24.0334</v>
      </c>
      <c r="H39" t="s">
        <v>132</v>
      </c>
      <c r="I39">
        <f>AVERAGE(E76:E77)</f>
        <v>17.84825</v>
      </c>
      <c r="J39">
        <f>AVERAGE(E88:E89)</f>
        <v>25.363900000000001</v>
      </c>
      <c r="K39">
        <f t="shared" si="0"/>
        <v>-7.5156500000000008</v>
      </c>
      <c r="L39">
        <f t="shared" si="1"/>
        <v>5.4646696495232912E-3</v>
      </c>
      <c r="O39" t="s">
        <v>132</v>
      </c>
      <c r="P39">
        <v>17.84825</v>
      </c>
      <c r="Q39">
        <v>25.363900000000001</v>
      </c>
      <c r="R39">
        <v>-7.5156500000000008</v>
      </c>
      <c r="S39">
        <v>5.4646696495232912E-3</v>
      </c>
    </row>
    <row r="40" spans="1:28" x14ac:dyDescent="0.2">
      <c r="A40" t="s">
        <v>55</v>
      </c>
      <c r="B40" t="s">
        <v>120</v>
      </c>
      <c r="C40" t="s">
        <v>29</v>
      </c>
      <c r="D40" t="s">
        <v>16</v>
      </c>
      <c r="E40">
        <v>19.4849</v>
      </c>
      <c r="H40" t="s">
        <v>133</v>
      </c>
      <c r="I40">
        <f>AVERAGE(E78:E79)</f>
        <v>17.1799</v>
      </c>
      <c r="J40">
        <f>AVERAGE(E90:E91)</f>
        <v>22.336449999999999</v>
      </c>
      <c r="K40">
        <f t="shared" si="0"/>
        <v>-5.1565499999999993</v>
      </c>
      <c r="L40">
        <f t="shared" si="1"/>
        <v>2.8036498664720973E-2</v>
      </c>
      <c r="M40">
        <f>TTEST(P23:P28,P35:P40,2,3)</f>
        <v>0.82091115238242185</v>
      </c>
      <c r="N40">
        <f>AVERAGE(P35:P40)</f>
        <v>16.356833333333334</v>
      </c>
      <c r="O40" t="s">
        <v>135</v>
      </c>
      <c r="P40">
        <v>14.7745</v>
      </c>
      <c r="Q40">
        <v>22.783850000000001</v>
      </c>
      <c r="R40">
        <v>-8.0093500000000013</v>
      </c>
      <c r="S40">
        <v>3.8810157412808698E-3</v>
      </c>
    </row>
    <row r="41" spans="1:28" x14ac:dyDescent="0.2">
      <c r="A41" t="s">
        <v>56</v>
      </c>
      <c r="B41" t="s">
        <v>120</v>
      </c>
      <c r="C41" t="s">
        <v>29</v>
      </c>
      <c r="D41" t="s">
        <v>16</v>
      </c>
      <c r="E41">
        <v>19.370699999999999</v>
      </c>
      <c r="H41" t="s">
        <v>134</v>
      </c>
      <c r="I41">
        <f>AVERAGE(E80:E81)</f>
        <v>15.870149999999999</v>
      </c>
      <c r="J41">
        <f>AVERAGE(E92:E93)</f>
        <v>21.463799999999999</v>
      </c>
      <c r="K41">
        <f t="shared" si="0"/>
        <v>-5.5936500000000002</v>
      </c>
      <c r="L41">
        <f t="shared" si="1"/>
        <v>2.0708257886682232E-2</v>
      </c>
      <c r="O41" t="s">
        <v>121</v>
      </c>
      <c r="P41">
        <v>17.2559</v>
      </c>
      <c r="Q41">
        <v>21.306249999999999</v>
      </c>
      <c r="R41">
        <v>-4.0503499999999981</v>
      </c>
      <c r="S41" s="2">
        <v>6.0356376233301881E-2</v>
      </c>
    </row>
    <row r="42" spans="1:28" x14ac:dyDescent="0.2">
      <c r="A42" t="s">
        <v>57</v>
      </c>
      <c r="B42" t="s">
        <v>121</v>
      </c>
      <c r="C42" t="s">
        <v>29</v>
      </c>
      <c r="D42" t="s">
        <v>16</v>
      </c>
      <c r="E42">
        <v>21.3172</v>
      </c>
      <c r="H42" t="s">
        <v>135</v>
      </c>
      <c r="I42">
        <f>AVERAGE(E82:E83)</f>
        <v>14.7745</v>
      </c>
      <c r="J42">
        <f>AVERAGE(E94:E95)</f>
        <v>22.783850000000001</v>
      </c>
      <c r="K42">
        <f t="shared" si="0"/>
        <v>-8.0093500000000013</v>
      </c>
      <c r="L42">
        <f t="shared" si="1"/>
        <v>3.8810157412808698E-3</v>
      </c>
      <c r="O42" t="s">
        <v>124</v>
      </c>
      <c r="P42">
        <v>17.032800000000002</v>
      </c>
      <c r="Q42">
        <v>21.4681</v>
      </c>
      <c r="R42">
        <v>-4.435299999999998</v>
      </c>
      <c r="S42">
        <v>4.6221247226476678E-2</v>
      </c>
    </row>
    <row r="43" spans="1:28" x14ac:dyDescent="0.2">
      <c r="A43" t="s">
        <v>58</v>
      </c>
      <c r="B43" t="s">
        <v>121</v>
      </c>
      <c r="C43" t="s">
        <v>29</v>
      </c>
      <c r="D43" t="s">
        <v>16</v>
      </c>
      <c r="E43">
        <v>21.295300000000001</v>
      </c>
      <c r="H43" t="s">
        <v>136</v>
      </c>
      <c r="I43">
        <f>AVERAGE(E84:E85)</f>
        <v>14.9101</v>
      </c>
      <c r="J43">
        <f>AVERAGE(E96:E97)</f>
        <v>20.40475</v>
      </c>
      <c r="K43">
        <f t="shared" si="0"/>
        <v>-5.49465</v>
      </c>
      <c r="L43">
        <f t="shared" si="1"/>
        <v>2.2179182491234201E-2</v>
      </c>
      <c r="O43" t="s">
        <v>127</v>
      </c>
      <c r="P43">
        <v>14.19125</v>
      </c>
      <c r="Q43">
        <v>18.87265</v>
      </c>
      <c r="R43">
        <v>-4.6814</v>
      </c>
      <c r="S43">
        <v>3.8972492154996721E-2</v>
      </c>
    </row>
    <row r="44" spans="1:28" x14ac:dyDescent="0.2">
      <c r="A44" t="s">
        <v>59</v>
      </c>
      <c r="B44" t="s">
        <v>122</v>
      </c>
      <c r="C44" t="s">
        <v>29</v>
      </c>
      <c r="D44" t="s">
        <v>16</v>
      </c>
      <c r="E44">
        <v>25.645700000000001</v>
      </c>
      <c r="O44" t="s">
        <v>130</v>
      </c>
      <c r="P44">
        <v>14.379950000000001</v>
      </c>
      <c r="Q44">
        <v>18.965800000000002</v>
      </c>
      <c r="R44">
        <v>-4.5858500000000006</v>
      </c>
      <c r="S44">
        <v>4.1641042564747016E-2</v>
      </c>
    </row>
    <row r="45" spans="1:28" x14ac:dyDescent="0.2">
      <c r="A45" t="s">
        <v>60</v>
      </c>
      <c r="B45" t="s">
        <v>122</v>
      </c>
      <c r="C45" t="s">
        <v>29</v>
      </c>
      <c r="D45" t="s">
        <v>16</v>
      </c>
      <c r="E45">
        <v>25.7944</v>
      </c>
      <c r="O45" t="s">
        <v>133</v>
      </c>
      <c r="P45">
        <v>17.1799</v>
      </c>
      <c r="Q45">
        <v>22.336449999999999</v>
      </c>
      <c r="R45">
        <v>-5.1565499999999993</v>
      </c>
      <c r="S45">
        <v>2.8036498664720973E-2</v>
      </c>
    </row>
    <row r="46" spans="1:28" x14ac:dyDescent="0.2">
      <c r="A46" t="s">
        <v>61</v>
      </c>
      <c r="B46" t="s">
        <v>123</v>
      </c>
      <c r="C46" t="s">
        <v>29</v>
      </c>
      <c r="D46" t="s">
        <v>16</v>
      </c>
      <c r="E46">
        <v>20.1144</v>
      </c>
      <c r="M46">
        <f>TTEST(P23:P28,P41:P46,2,3)</f>
        <v>0.63682532931054192</v>
      </c>
      <c r="N46">
        <f>AVERAGE(P41:P46)</f>
        <v>15.824983333333334</v>
      </c>
      <c r="O46" t="s">
        <v>136</v>
      </c>
      <c r="P46">
        <v>14.9101</v>
      </c>
      <c r="Q46">
        <v>20.40475</v>
      </c>
      <c r="R46">
        <v>-5.49465</v>
      </c>
      <c r="S46">
        <v>2.2179182491234201E-2</v>
      </c>
    </row>
    <row r="47" spans="1:28" x14ac:dyDescent="0.2">
      <c r="A47" t="s">
        <v>62</v>
      </c>
      <c r="B47" t="s">
        <v>123</v>
      </c>
      <c r="C47" t="s">
        <v>29</v>
      </c>
      <c r="D47" t="s">
        <v>16</v>
      </c>
      <c r="E47">
        <v>20.604299999999999</v>
      </c>
    </row>
    <row r="48" spans="1:28" x14ac:dyDescent="0.2">
      <c r="A48" t="s">
        <v>63</v>
      </c>
      <c r="B48" t="s">
        <v>124</v>
      </c>
      <c r="C48" t="s">
        <v>29</v>
      </c>
      <c r="D48" t="s">
        <v>16</v>
      </c>
      <c r="E48">
        <v>21.374300000000002</v>
      </c>
    </row>
    <row r="49" spans="1:19" x14ac:dyDescent="0.2">
      <c r="A49" t="s">
        <v>64</v>
      </c>
      <c r="B49" t="s">
        <v>124</v>
      </c>
      <c r="C49" t="s">
        <v>29</v>
      </c>
      <c r="D49" t="s">
        <v>16</v>
      </c>
      <c r="E49">
        <v>21.561900000000001</v>
      </c>
    </row>
    <row r="50" spans="1:19" x14ac:dyDescent="0.2">
      <c r="A50" t="s">
        <v>65</v>
      </c>
      <c r="B50" t="s">
        <v>125</v>
      </c>
      <c r="C50" t="s">
        <v>15</v>
      </c>
      <c r="D50" t="s">
        <v>16</v>
      </c>
      <c r="E50">
        <v>14.3735</v>
      </c>
    </row>
    <row r="51" spans="1:19" x14ac:dyDescent="0.2">
      <c r="A51" t="s">
        <v>66</v>
      </c>
      <c r="B51" t="s">
        <v>125</v>
      </c>
      <c r="C51" t="s">
        <v>15</v>
      </c>
      <c r="D51" t="s">
        <v>16</v>
      </c>
      <c r="E51">
        <v>14.3033</v>
      </c>
      <c r="S51">
        <f>TTEST(S29:S34,S41:S46,1,3)</f>
        <v>2.7979691221129109E-2</v>
      </c>
    </row>
    <row r="52" spans="1:19" x14ac:dyDescent="0.2">
      <c r="A52" t="s">
        <v>67</v>
      </c>
      <c r="B52" t="s">
        <v>126</v>
      </c>
      <c r="C52" t="s">
        <v>15</v>
      </c>
      <c r="D52" t="s">
        <v>16</v>
      </c>
      <c r="E52">
        <v>16.444500000000001</v>
      </c>
    </row>
    <row r="53" spans="1:19" x14ac:dyDescent="0.2">
      <c r="A53" t="s">
        <v>68</v>
      </c>
      <c r="B53" t="s">
        <v>126</v>
      </c>
      <c r="C53" t="s">
        <v>15</v>
      </c>
      <c r="D53" t="s">
        <v>16</v>
      </c>
      <c r="E53">
        <v>16.422999999999998</v>
      </c>
    </row>
    <row r="54" spans="1:19" x14ac:dyDescent="0.2">
      <c r="A54" t="s">
        <v>69</v>
      </c>
      <c r="B54" t="s">
        <v>127</v>
      </c>
      <c r="C54" t="s">
        <v>15</v>
      </c>
      <c r="D54" t="s">
        <v>16</v>
      </c>
      <c r="E54">
        <v>14.1959</v>
      </c>
    </row>
    <row r="55" spans="1:19" x14ac:dyDescent="0.2">
      <c r="A55" t="s">
        <v>70</v>
      </c>
      <c r="B55" t="s">
        <v>127</v>
      </c>
      <c r="C55" t="s">
        <v>15</v>
      </c>
      <c r="D55" t="s">
        <v>16</v>
      </c>
      <c r="E55">
        <v>14.1866</v>
      </c>
    </row>
    <row r="56" spans="1:19" x14ac:dyDescent="0.2">
      <c r="A56" t="s">
        <v>71</v>
      </c>
      <c r="B56" t="s">
        <v>128</v>
      </c>
      <c r="C56" t="s">
        <v>15</v>
      </c>
      <c r="D56" t="s">
        <v>16</v>
      </c>
      <c r="E56">
        <v>16.1525</v>
      </c>
    </row>
    <row r="57" spans="1:19" x14ac:dyDescent="0.2">
      <c r="A57" t="s">
        <v>72</v>
      </c>
      <c r="B57" t="s">
        <v>128</v>
      </c>
      <c r="C57" t="s">
        <v>15</v>
      </c>
      <c r="D57" t="s">
        <v>16</v>
      </c>
      <c r="E57">
        <v>16.115200000000002</v>
      </c>
    </row>
    <row r="58" spans="1:19" x14ac:dyDescent="0.2">
      <c r="A58" t="s">
        <v>73</v>
      </c>
      <c r="B58" t="s">
        <v>129</v>
      </c>
      <c r="C58" t="s">
        <v>15</v>
      </c>
      <c r="D58" t="s">
        <v>16</v>
      </c>
      <c r="E58">
        <v>16.377800000000001</v>
      </c>
    </row>
    <row r="59" spans="1:19" x14ac:dyDescent="0.2">
      <c r="A59" t="s">
        <v>74</v>
      </c>
      <c r="B59" t="s">
        <v>129</v>
      </c>
      <c r="C59" t="s">
        <v>15</v>
      </c>
      <c r="D59" t="s">
        <v>16</v>
      </c>
      <c r="E59">
        <v>16.292400000000001</v>
      </c>
    </row>
    <row r="60" spans="1:19" x14ac:dyDescent="0.2">
      <c r="A60" t="s">
        <v>75</v>
      </c>
      <c r="B60" t="s">
        <v>130</v>
      </c>
      <c r="C60" t="s">
        <v>15</v>
      </c>
      <c r="D60" t="s">
        <v>16</v>
      </c>
      <c r="E60">
        <v>14.4102</v>
      </c>
    </row>
    <row r="61" spans="1:19" x14ac:dyDescent="0.2">
      <c r="A61" t="s">
        <v>76</v>
      </c>
      <c r="B61" t="s">
        <v>130</v>
      </c>
      <c r="C61" t="s">
        <v>15</v>
      </c>
      <c r="D61" t="s">
        <v>16</v>
      </c>
      <c r="E61">
        <v>14.3497</v>
      </c>
    </row>
    <row r="62" spans="1:19" x14ac:dyDescent="0.2">
      <c r="A62" t="s">
        <v>77</v>
      </c>
      <c r="B62" t="s">
        <v>125</v>
      </c>
      <c r="C62" t="s">
        <v>29</v>
      </c>
      <c r="D62" t="s">
        <v>16</v>
      </c>
      <c r="E62">
        <v>21.293199999999999</v>
      </c>
    </row>
    <row r="63" spans="1:19" x14ac:dyDescent="0.2">
      <c r="A63" t="s">
        <v>78</v>
      </c>
      <c r="B63" t="s">
        <v>125</v>
      </c>
      <c r="C63" t="s">
        <v>29</v>
      </c>
      <c r="D63" t="s">
        <v>16</v>
      </c>
      <c r="E63">
        <v>21.187000000000001</v>
      </c>
    </row>
    <row r="64" spans="1:19" x14ac:dyDescent="0.2">
      <c r="A64" t="s">
        <v>79</v>
      </c>
      <c r="B64" t="s">
        <v>126</v>
      </c>
      <c r="C64" t="s">
        <v>29</v>
      </c>
      <c r="D64" t="s">
        <v>16</v>
      </c>
      <c r="E64">
        <v>25.524999999999999</v>
      </c>
    </row>
    <row r="65" spans="1:5" x14ac:dyDescent="0.2">
      <c r="A65" t="s">
        <v>80</v>
      </c>
      <c r="B65" t="s">
        <v>126</v>
      </c>
      <c r="C65" t="s">
        <v>29</v>
      </c>
      <c r="D65" t="s">
        <v>16</v>
      </c>
      <c r="E65">
        <v>25.476400000000002</v>
      </c>
    </row>
    <row r="66" spans="1:5" x14ac:dyDescent="0.2">
      <c r="A66" t="s">
        <v>81</v>
      </c>
      <c r="B66" t="s">
        <v>127</v>
      </c>
      <c r="C66" t="s">
        <v>29</v>
      </c>
      <c r="D66" t="s">
        <v>16</v>
      </c>
      <c r="E66">
        <v>18.8889</v>
      </c>
    </row>
    <row r="67" spans="1:5" x14ac:dyDescent="0.2">
      <c r="A67" t="s">
        <v>82</v>
      </c>
      <c r="B67" t="s">
        <v>127</v>
      </c>
      <c r="C67" t="s">
        <v>29</v>
      </c>
      <c r="D67" t="s">
        <v>16</v>
      </c>
      <c r="E67">
        <v>18.856400000000001</v>
      </c>
    </row>
    <row r="68" spans="1:5" x14ac:dyDescent="0.2">
      <c r="A68" t="s">
        <v>83</v>
      </c>
      <c r="B68" t="s">
        <v>128</v>
      </c>
      <c r="C68" t="s">
        <v>29</v>
      </c>
      <c r="D68" t="s">
        <v>16</v>
      </c>
      <c r="E68">
        <v>24.870200000000001</v>
      </c>
    </row>
    <row r="69" spans="1:5" x14ac:dyDescent="0.2">
      <c r="A69" t="s">
        <v>84</v>
      </c>
      <c r="B69" t="s">
        <v>128</v>
      </c>
      <c r="C69" t="s">
        <v>29</v>
      </c>
      <c r="D69" t="s">
        <v>16</v>
      </c>
      <c r="E69">
        <v>24.421700000000001</v>
      </c>
    </row>
    <row r="70" spans="1:5" x14ac:dyDescent="0.2">
      <c r="A70" t="s">
        <v>85</v>
      </c>
      <c r="B70" t="s">
        <v>129</v>
      </c>
      <c r="C70" t="s">
        <v>29</v>
      </c>
      <c r="D70" t="s">
        <v>16</v>
      </c>
      <c r="E70">
        <v>23.976600000000001</v>
      </c>
    </row>
    <row r="71" spans="1:5" x14ac:dyDescent="0.2">
      <c r="A71" t="s">
        <v>86</v>
      </c>
      <c r="B71" t="s">
        <v>129</v>
      </c>
      <c r="C71" t="s">
        <v>29</v>
      </c>
      <c r="D71" t="s">
        <v>16</v>
      </c>
      <c r="E71">
        <v>23.952300000000001</v>
      </c>
    </row>
    <row r="72" spans="1:5" x14ac:dyDescent="0.2">
      <c r="A72" t="s">
        <v>87</v>
      </c>
      <c r="B72" t="s">
        <v>130</v>
      </c>
      <c r="C72" t="s">
        <v>29</v>
      </c>
      <c r="D72" t="s">
        <v>16</v>
      </c>
      <c r="E72">
        <v>18.886700000000001</v>
      </c>
    </row>
    <row r="73" spans="1:5" x14ac:dyDescent="0.2">
      <c r="A73" t="s">
        <v>88</v>
      </c>
      <c r="B73" t="s">
        <v>130</v>
      </c>
      <c r="C73" t="s">
        <v>29</v>
      </c>
      <c r="D73" t="s">
        <v>16</v>
      </c>
      <c r="E73">
        <v>19.044899999999998</v>
      </c>
    </row>
    <row r="74" spans="1:5" x14ac:dyDescent="0.2">
      <c r="A74" t="s">
        <v>89</v>
      </c>
      <c r="B74" t="s">
        <v>131</v>
      </c>
      <c r="C74" t="s">
        <v>15</v>
      </c>
      <c r="D74" t="s">
        <v>16</v>
      </c>
      <c r="E74">
        <v>15.574999999999999</v>
      </c>
    </row>
    <row r="75" spans="1:5" x14ac:dyDescent="0.2">
      <c r="A75" t="s">
        <v>90</v>
      </c>
      <c r="B75" t="s">
        <v>131</v>
      </c>
      <c r="C75" t="s">
        <v>15</v>
      </c>
      <c r="D75" t="s">
        <v>16</v>
      </c>
      <c r="E75">
        <v>15.5623</v>
      </c>
    </row>
    <row r="76" spans="1:5" x14ac:dyDescent="0.2">
      <c r="A76" t="s">
        <v>91</v>
      </c>
      <c r="B76" t="s">
        <v>132</v>
      </c>
      <c r="C76" t="s">
        <v>15</v>
      </c>
      <c r="D76" t="s">
        <v>16</v>
      </c>
      <c r="E76">
        <v>18.045500000000001</v>
      </c>
    </row>
    <row r="77" spans="1:5" x14ac:dyDescent="0.2">
      <c r="A77" t="s">
        <v>92</v>
      </c>
      <c r="B77" t="s">
        <v>132</v>
      </c>
      <c r="C77" t="s">
        <v>15</v>
      </c>
      <c r="D77" t="s">
        <v>16</v>
      </c>
      <c r="E77">
        <v>17.651</v>
      </c>
    </row>
    <row r="78" spans="1:5" x14ac:dyDescent="0.2">
      <c r="A78" t="s">
        <v>93</v>
      </c>
      <c r="B78" t="s">
        <v>133</v>
      </c>
      <c r="C78" t="s">
        <v>15</v>
      </c>
      <c r="D78" t="s">
        <v>16</v>
      </c>
      <c r="E78">
        <v>17.186</v>
      </c>
    </row>
    <row r="79" spans="1:5" x14ac:dyDescent="0.2">
      <c r="A79" t="s">
        <v>94</v>
      </c>
      <c r="B79" t="s">
        <v>133</v>
      </c>
      <c r="C79" t="s">
        <v>15</v>
      </c>
      <c r="D79" t="s">
        <v>16</v>
      </c>
      <c r="E79">
        <v>17.1738</v>
      </c>
    </row>
    <row r="80" spans="1:5" x14ac:dyDescent="0.2">
      <c r="A80" t="s">
        <v>95</v>
      </c>
      <c r="B80" t="s">
        <v>134</v>
      </c>
      <c r="C80" t="s">
        <v>15</v>
      </c>
      <c r="D80" t="s">
        <v>16</v>
      </c>
      <c r="E80">
        <v>15.8756</v>
      </c>
    </row>
    <row r="81" spans="1:5" x14ac:dyDescent="0.2">
      <c r="A81" t="s">
        <v>96</v>
      </c>
      <c r="B81" t="s">
        <v>134</v>
      </c>
      <c r="C81" t="s">
        <v>15</v>
      </c>
      <c r="D81" t="s">
        <v>16</v>
      </c>
      <c r="E81">
        <v>15.864699999999999</v>
      </c>
    </row>
    <row r="82" spans="1:5" x14ac:dyDescent="0.2">
      <c r="A82" t="s">
        <v>97</v>
      </c>
      <c r="B82" t="s">
        <v>135</v>
      </c>
      <c r="C82" t="s">
        <v>15</v>
      </c>
      <c r="D82" t="s">
        <v>16</v>
      </c>
      <c r="E82">
        <v>14.7902</v>
      </c>
    </row>
    <row r="83" spans="1:5" x14ac:dyDescent="0.2">
      <c r="A83" t="s">
        <v>98</v>
      </c>
      <c r="B83" t="s">
        <v>135</v>
      </c>
      <c r="C83" t="s">
        <v>15</v>
      </c>
      <c r="D83" t="s">
        <v>16</v>
      </c>
      <c r="E83">
        <v>14.758800000000001</v>
      </c>
    </row>
    <row r="84" spans="1:5" x14ac:dyDescent="0.2">
      <c r="A84" t="s">
        <v>99</v>
      </c>
      <c r="B84" t="s">
        <v>136</v>
      </c>
      <c r="C84" t="s">
        <v>15</v>
      </c>
      <c r="D84" t="s">
        <v>16</v>
      </c>
      <c r="E84">
        <v>14.899699999999999</v>
      </c>
    </row>
    <row r="85" spans="1:5" x14ac:dyDescent="0.2">
      <c r="A85" t="s">
        <v>100</v>
      </c>
      <c r="B85" t="s">
        <v>136</v>
      </c>
      <c r="C85" t="s">
        <v>15</v>
      </c>
      <c r="D85" t="s">
        <v>16</v>
      </c>
      <c r="E85">
        <v>14.920500000000001</v>
      </c>
    </row>
    <row r="86" spans="1:5" x14ac:dyDescent="0.2">
      <c r="A86" t="s">
        <v>101</v>
      </c>
      <c r="B86" t="s">
        <v>131</v>
      </c>
      <c r="C86" t="s">
        <v>29</v>
      </c>
      <c r="D86" t="s">
        <v>16</v>
      </c>
      <c r="E86">
        <v>20.200399999999998</v>
      </c>
    </row>
    <row r="87" spans="1:5" x14ac:dyDescent="0.2">
      <c r="A87" t="s">
        <v>102</v>
      </c>
      <c r="B87" t="s">
        <v>131</v>
      </c>
      <c r="C87" t="s">
        <v>29</v>
      </c>
      <c r="D87" t="s">
        <v>16</v>
      </c>
      <c r="E87">
        <v>20.210100000000001</v>
      </c>
    </row>
    <row r="88" spans="1:5" x14ac:dyDescent="0.2">
      <c r="A88" t="s">
        <v>103</v>
      </c>
      <c r="B88" t="s">
        <v>132</v>
      </c>
      <c r="C88" t="s">
        <v>29</v>
      </c>
      <c r="D88" t="s">
        <v>16</v>
      </c>
      <c r="E88">
        <v>25.3965</v>
      </c>
    </row>
    <row r="89" spans="1:5" x14ac:dyDescent="0.2">
      <c r="A89" t="s">
        <v>104</v>
      </c>
      <c r="B89" t="s">
        <v>132</v>
      </c>
      <c r="C89" t="s">
        <v>29</v>
      </c>
      <c r="D89" t="s">
        <v>16</v>
      </c>
      <c r="E89">
        <v>25.331299999999999</v>
      </c>
    </row>
    <row r="90" spans="1:5" x14ac:dyDescent="0.2">
      <c r="A90" t="s">
        <v>105</v>
      </c>
      <c r="B90" t="s">
        <v>133</v>
      </c>
      <c r="C90" t="s">
        <v>29</v>
      </c>
      <c r="D90" t="s">
        <v>16</v>
      </c>
      <c r="E90">
        <v>22.302199999999999</v>
      </c>
    </row>
    <row r="91" spans="1:5" x14ac:dyDescent="0.2">
      <c r="A91" t="s">
        <v>106</v>
      </c>
      <c r="B91" t="s">
        <v>133</v>
      </c>
      <c r="C91" t="s">
        <v>29</v>
      </c>
      <c r="D91" t="s">
        <v>16</v>
      </c>
      <c r="E91">
        <v>22.370699999999999</v>
      </c>
    </row>
    <row r="92" spans="1:5" x14ac:dyDescent="0.2">
      <c r="A92" t="s">
        <v>107</v>
      </c>
      <c r="B92" t="s">
        <v>134</v>
      </c>
      <c r="C92" t="s">
        <v>29</v>
      </c>
      <c r="D92" t="s">
        <v>16</v>
      </c>
      <c r="E92">
        <v>21.434999999999999</v>
      </c>
    </row>
    <row r="93" spans="1:5" x14ac:dyDescent="0.2">
      <c r="A93" t="s">
        <v>108</v>
      </c>
      <c r="B93" t="s">
        <v>134</v>
      </c>
      <c r="C93" t="s">
        <v>29</v>
      </c>
      <c r="D93" t="s">
        <v>16</v>
      </c>
      <c r="E93">
        <v>21.492599999999999</v>
      </c>
    </row>
    <row r="94" spans="1:5" x14ac:dyDescent="0.2">
      <c r="A94" t="s">
        <v>109</v>
      </c>
      <c r="B94" t="s">
        <v>135</v>
      </c>
      <c r="C94" t="s">
        <v>29</v>
      </c>
      <c r="D94" t="s">
        <v>16</v>
      </c>
      <c r="E94">
        <v>22.860900000000001</v>
      </c>
    </row>
    <row r="95" spans="1:5" x14ac:dyDescent="0.2">
      <c r="A95" t="s">
        <v>110</v>
      </c>
      <c r="B95" t="s">
        <v>135</v>
      </c>
      <c r="C95" t="s">
        <v>29</v>
      </c>
      <c r="D95" t="s">
        <v>16</v>
      </c>
      <c r="E95">
        <v>22.706800000000001</v>
      </c>
    </row>
    <row r="96" spans="1:5" x14ac:dyDescent="0.2">
      <c r="A96" t="s">
        <v>111</v>
      </c>
      <c r="B96" t="s">
        <v>136</v>
      </c>
      <c r="C96" t="s">
        <v>29</v>
      </c>
      <c r="D96" t="s">
        <v>16</v>
      </c>
      <c r="E96">
        <v>20.256599999999999</v>
      </c>
    </row>
    <row r="97" spans="1:5" x14ac:dyDescent="0.2">
      <c r="A97" t="s">
        <v>112</v>
      </c>
      <c r="B97" t="s">
        <v>136</v>
      </c>
      <c r="C97" t="s">
        <v>29</v>
      </c>
      <c r="D97" t="s">
        <v>16</v>
      </c>
      <c r="E97">
        <v>20.552900000000001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5-10-18.csv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 Lab</dc:creator>
  <cp:lastModifiedBy>ZHEN HUANG</cp:lastModifiedBy>
  <dcterms:created xsi:type="dcterms:W3CDTF">2018-05-11T19:51:16Z</dcterms:created>
  <dcterms:modified xsi:type="dcterms:W3CDTF">2024-11-21T20:34:45Z</dcterms:modified>
</cp:coreProperties>
</file>